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Alexis\Desktop\"/>
    </mc:Choice>
  </mc:AlternateContent>
  <xr:revisionPtr revIDLastSave="0" documentId="10_ncr:8100000_{4D4133DE-BA25-4E9C-91AD-3419D8264266}" xr6:coauthVersionLast="33" xr6:coauthVersionMax="33" xr10:uidLastSave="{00000000-0000-0000-0000-000000000000}"/>
  <bookViews>
    <workbookView xWindow="0" yWindow="0" windowWidth="21570" windowHeight="7980" xr2:uid="{00000000-000D-0000-FFFF-FFFF00000000}"/>
  </bookViews>
  <sheets>
    <sheet name="e02m1Payroll.xlsx" sheetId="2" r:id="rId1"/>
  </sheets>
  <externalReferences>
    <externalReference r:id="rId2"/>
  </externalReferences>
  <definedNames>
    <definedName name="grades">'[1]GRADE TRACKING'!#REF!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13" i="2"/>
  <c r="G14" i="2"/>
  <c r="G15" i="2"/>
  <c r="G16" i="2"/>
  <c r="G5" i="2"/>
  <c r="F16" i="2"/>
  <c r="F14" i="2"/>
  <c r="F10" i="2"/>
  <c r="F7" i="2"/>
  <c r="F6" i="2"/>
  <c r="F5" i="2"/>
  <c r="E15" i="2"/>
  <c r="E13" i="2"/>
  <c r="E12" i="2"/>
  <c r="E8" i="2"/>
  <c r="E16" i="2"/>
  <c r="E14" i="2"/>
  <c r="E6" i="2"/>
  <c r="E7" i="2"/>
  <c r="E9" i="2"/>
  <c r="E10" i="2"/>
  <c r="E11" i="2"/>
  <c r="E5" i="2"/>
</calcChain>
</file>

<file path=xl/sharedStrings.xml><?xml version="1.0" encoding="utf-8"?>
<sst xmlns="http://schemas.openxmlformats.org/spreadsheetml/2006/main" count="50" uniqueCount="47">
  <si>
    <t>Metropolitan Zoo</t>
  </si>
  <si>
    <t>Gift Shop Department</t>
  </si>
  <si>
    <t>Name</t>
  </si>
  <si>
    <t>No. of Dependents</t>
  </si>
  <si>
    <t>Hourly Wage</t>
  </si>
  <si>
    <t>Hours Worked</t>
  </si>
  <si>
    <t>Regular Pay</t>
  </si>
  <si>
    <t>Overtime Pay</t>
  </si>
  <si>
    <t>Gross Pay</t>
  </si>
  <si>
    <t>Taxable Pay</t>
  </si>
  <si>
    <t>Federal Withholding Tax</t>
  </si>
  <si>
    <t>FICA</t>
  </si>
  <si>
    <t>Net Pay</t>
  </si>
  <si>
    <t>Abram</t>
  </si>
  <si>
    <t>Acosta</t>
  </si>
  <si>
    <t>Bordeaux</t>
  </si>
  <si>
    <t>Higinbotham</t>
  </si>
  <si>
    <t>Ianziti</t>
  </si>
  <si>
    <t>Jaussi</t>
  </si>
  <si>
    <t>Ling</t>
  </si>
  <si>
    <t>Munoz</t>
  </si>
  <si>
    <t>Riley</t>
  </si>
  <si>
    <t>Sabey</t>
  </si>
  <si>
    <t>Trujillo</t>
  </si>
  <si>
    <t>Weston</t>
  </si>
  <si>
    <t>Totals</t>
  </si>
  <si>
    <t>Assumptions</t>
  </si>
  <si>
    <t>Tax Rate</t>
  </si>
  <si>
    <t>Summary Statistics</t>
  </si>
  <si>
    <t># of Hours</t>
  </si>
  <si>
    <t>Base Work Hours</t>
  </si>
  <si>
    <t>Average</t>
  </si>
  <si>
    <t>Overtime rate</t>
  </si>
  <si>
    <t>Highest</t>
  </si>
  <si>
    <t>FICA rate</t>
  </si>
  <si>
    <t>Lowest</t>
  </si>
  <si>
    <t>Deduct per Depend</t>
  </si>
  <si>
    <t>Notes</t>
  </si>
  <si>
    <t>1. The base workweek is 40 hours. Regular pay is based on hourly wage and hours worked up to 40.</t>
  </si>
  <si>
    <t>2. Overtime pay is based on overtime hours, the hourly wage, and the overtime rate.</t>
  </si>
  <si>
    <t>3. The gross pay is the total of the regular pay and overtime pay.</t>
  </si>
  <si>
    <t>4. The taxable pay is the difference between the gross pay
    and the product of the number of dependents and deduction per dependent.</t>
  </si>
  <si>
    <t>6. FICA is calculated on the employee's gross pay.</t>
  </si>
  <si>
    <t>7. The net pay is based on the gross pay, federal withholding tax, and FICA.</t>
  </si>
  <si>
    <t>5. Federal withholding tax is calculated on the taxable pay based on the tax table. For example,  15% when $0 &lt;= table pay &lt; 250  and 22% when $250 &lt;= table pay &lt; 300 ……</t>
  </si>
  <si>
    <t>Instruction</t>
  </si>
  <si>
    <t>Complete the yellow area by creating proper formulas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</si>
</sst>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* #,##0.0_);_(* \(#,##0.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6"/>
      <color theme="3" tint="-0.499984740745262"/>
      <name val="Arial"/>
      <family val="2"/>
    </font>
    <font>
      <b/>
      <sz val="10"/>
      <color theme="3" tint="-0.499984740745262"/>
      <name val="Arial"/>
      <family val="2"/>
    </font>
    <font>
      <sz val="10"/>
      <color indexed="56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2" applyNumberFormat="1"/>
    <xf numFmtId="0" fontId="4" fillId="3" borderId="0" xfId="2" applyNumberFormat="1" applyFont="1" applyFill="1" applyAlignment="1">
      <alignment horizontal="center"/>
    </xf>
    <xf numFmtId="0" fontId="1" fillId="2" borderId="0" xfId="1" applyNumberFormat="1" applyBorder="1" applyAlignment="1">
      <alignment horizontal="center" wrapText="1"/>
    </xf>
    <xf numFmtId="0" fontId="2" fillId="0" borderId="0" xfId="2" applyNumberFormat="1" applyAlignment="1">
      <alignment horizontal="center"/>
    </xf>
    <xf numFmtId="164" fontId="2" fillId="0" borderId="0" xfId="2" applyNumberFormat="1"/>
    <xf numFmtId="0" fontId="2" fillId="0" borderId="0" xfId="2"/>
    <xf numFmtId="0" fontId="2" fillId="0" borderId="0" xfId="2" applyNumberFormat="1" applyFont="1"/>
    <xf numFmtId="0" fontId="2" fillId="0" borderId="0" xfId="2" applyNumberFormat="1" applyFont="1" applyAlignment="1">
      <alignment horizontal="center"/>
    </xf>
    <xf numFmtId="0" fontId="2" fillId="0" borderId="0" xfId="2" applyNumberFormat="1" applyFont="1" applyAlignment="1">
      <alignment horizontal="left" indent="2"/>
    </xf>
    <xf numFmtId="0" fontId="1" fillId="2" borderId="0" xfId="1" applyNumberFormat="1" applyBorder="1" applyAlignment="1">
      <alignment horizontal="left" wrapText="1"/>
    </xf>
    <xf numFmtId="0" fontId="5" fillId="0" borderId="0" xfId="2" applyNumberFormat="1" applyFont="1" applyFill="1"/>
    <xf numFmtId="0" fontId="1" fillId="2" borderId="0" xfId="1" applyNumberFormat="1" applyBorder="1" applyAlignment="1">
      <alignment wrapText="1"/>
    </xf>
    <xf numFmtId="165" fontId="0" fillId="0" borderId="0" xfId="3" applyNumberFormat="1" applyFont="1"/>
    <xf numFmtId="6" fontId="2" fillId="0" borderId="0" xfId="2" applyNumberFormat="1" applyFill="1"/>
    <xf numFmtId="9" fontId="2" fillId="0" borderId="0" xfId="2" applyNumberFormat="1" applyFill="1" applyAlignment="1">
      <alignment horizontal="center"/>
    </xf>
    <xf numFmtId="166" fontId="0" fillId="0" borderId="0" xfId="3" applyNumberFormat="1" applyFont="1"/>
    <xf numFmtId="10" fontId="0" fillId="0" borderId="0" xfId="4" applyNumberFormat="1" applyFont="1"/>
    <xf numFmtId="44" fontId="0" fillId="0" borderId="0" xfId="5" applyFont="1"/>
    <xf numFmtId="6" fontId="2" fillId="0" borderId="0" xfId="2" applyNumberFormat="1" applyFont="1" applyFill="1"/>
    <xf numFmtId="9" fontId="2" fillId="0" borderId="0" xfId="2" applyNumberFormat="1" applyFont="1" applyFill="1" applyAlignment="1">
      <alignment horizontal="center"/>
    </xf>
    <xf numFmtId="0" fontId="1" fillId="0" borderId="0" xfId="1" applyNumberFormat="1" applyFill="1" applyBorder="1" applyAlignment="1">
      <alignment horizontal="center" wrapText="1"/>
    </xf>
    <xf numFmtId="0" fontId="5" fillId="0" borderId="0" xfId="2" applyNumberFormat="1" applyFont="1" applyFill="1" applyAlignment="1">
      <alignment horizontal="center" vertical="top"/>
    </xf>
    <xf numFmtId="0" fontId="2" fillId="0" borderId="0" xfId="2" applyAlignment="1">
      <alignment horizontal="center" vertical="top"/>
    </xf>
    <xf numFmtId="0" fontId="2" fillId="0" borderId="0" xfId="2" applyNumberFormat="1" applyAlignment="1">
      <alignment horizontal="center" vertical="top"/>
    </xf>
    <xf numFmtId="0" fontId="2" fillId="0" borderId="0" xfId="2" applyNumberFormat="1" applyAlignment="1">
      <alignment vertical="top"/>
    </xf>
    <xf numFmtId="0" fontId="2" fillId="0" borderId="0" xfId="2" applyNumberFormat="1" applyFont="1" applyAlignment="1">
      <alignment vertical="top"/>
    </xf>
    <xf numFmtId="0" fontId="2" fillId="4" borderId="1" xfId="2" applyFill="1" applyBorder="1"/>
    <xf numFmtId="0" fontId="6" fillId="0" borderId="0" xfId="2" applyNumberFormat="1" applyFont="1"/>
    <xf numFmtId="0" fontId="2" fillId="0" borderId="0" xfId="2" applyNumberFormat="1" applyFont="1" applyAlignment="1">
      <alignment horizontal="left" wrapText="1"/>
    </xf>
    <xf numFmtId="0" fontId="2" fillId="0" borderId="0" xfId="2" applyNumberFormat="1" applyFont="1" applyAlignment="1">
      <alignment horizontal="left"/>
    </xf>
    <xf numFmtId="0" fontId="3" fillId="3" borderId="0" xfId="2" applyNumberFormat="1" applyFont="1" applyFill="1" applyAlignment="1">
      <alignment horizontal="center"/>
    </xf>
    <xf numFmtId="0" fontId="4" fillId="3" borderId="0" xfId="2" applyNumberFormat="1" applyFont="1" applyFill="1" applyAlignment="1">
      <alignment horizontal="center"/>
    </xf>
    <xf numFmtId="164" fontId="2" fillId="4" borderId="1" xfId="2" applyNumberFormat="1" applyFill="1" applyBorder="1"/>
  </cellXfs>
  <cellStyles count="6">
    <cellStyle name="Accent1" xfId="1" builtinId="29"/>
    <cellStyle name="Comma 2" xfId="3" xr:uid="{00000000-0005-0000-0000-000001000000}"/>
    <cellStyle name="Currency 3" xfId="5" xr:uid="{00000000-0005-0000-0000-000002000000}"/>
    <cellStyle name="Normal" xfId="0" builtinId="0"/>
    <cellStyle name="Normal 3" xfId="2" xr:uid="{00000000-0005-0000-0000-000004000000}"/>
    <cellStyle name="Percent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9b93fac71d59c56/5008.%20Spring%202018/MISM2115-Intro%20to%20MIS/Hands-on%20Exercises/Hands%20On%20assignment%20matrix%20-%20SPRING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PAGE"/>
      <sheetName val="MY GRADES"/>
      <sheetName val="GRADE TRACKING"/>
      <sheetName val="e02p2Bonus.xlsx"/>
      <sheetName val="e02p1AutoSales.xlsx"/>
      <sheetName val="e02m1Payroll.xlsx"/>
      <sheetName val="e03p1Utilities.xlsx"/>
      <sheetName val="e04m2FineArt.xlsx"/>
      <sheetName val="REAL ESTATE"/>
      <sheetName val="Budget"/>
      <sheetName val="Reading Performance Scores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topLeftCell="A19" zoomScaleNormal="100" workbookViewId="0">
      <selection activeCell="H5" sqref="H5"/>
    </sheetView>
  </sheetViews>
  <sheetFormatPr defaultRowHeight="12.75" x14ac:dyDescent="0.2"/>
  <cols>
    <col min="1" max="1" width="17" style="1" customWidth="1"/>
    <col min="2" max="2" width="12.5703125" style="1" customWidth="1"/>
    <col min="3" max="3" width="9.5703125" style="1" customWidth="1"/>
    <col min="4" max="4" width="8.7109375" style="1" customWidth="1"/>
    <col min="5" max="5" width="11.28515625" style="1" customWidth="1"/>
    <col min="6" max="6" width="9.85546875" style="1" customWidth="1"/>
    <col min="7" max="7" width="13.7109375" style="1" customWidth="1"/>
    <col min="8" max="8" width="13.28515625" style="1" customWidth="1"/>
    <col min="9" max="9" width="15.5703125" style="1" bestFit="1" customWidth="1"/>
    <col min="10" max="10" width="9.140625" style="1"/>
    <col min="11" max="11" width="14.140625" style="1" customWidth="1"/>
    <col min="12" max="16384" width="9.140625" style="1"/>
  </cols>
  <sheetData>
    <row r="1" spans="1:11" ht="20.25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x14ac:dyDescent="0.2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45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x14ac:dyDescent="0.2">
      <c r="A5" s="1" t="s">
        <v>13</v>
      </c>
      <c r="B5" s="4">
        <v>2</v>
      </c>
      <c r="C5" s="5">
        <v>9.9499999999999993</v>
      </c>
      <c r="D5" s="4">
        <v>48</v>
      </c>
      <c r="E5" s="33">
        <f>C5*40</f>
        <v>398</v>
      </c>
      <c r="F5" s="33">
        <f>(C5*1.5)*8</f>
        <v>119.39999999999999</v>
      </c>
      <c r="G5" s="33">
        <f>E5+F5</f>
        <v>517.4</v>
      </c>
      <c r="H5" s="27"/>
      <c r="I5" s="27"/>
      <c r="J5" s="27"/>
      <c r="K5" s="27"/>
    </row>
    <row r="6" spans="1:11" x14ac:dyDescent="0.2">
      <c r="A6" s="1" t="s">
        <v>14</v>
      </c>
      <c r="B6" s="4">
        <v>1</v>
      </c>
      <c r="C6" s="5">
        <v>9.5500000000000007</v>
      </c>
      <c r="D6" s="4">
        <v>48</v>
      </c>
      <c r="E6" s="33">
        <f t="shared" ref="E6:E11" si="0">C6*40</f>
        <v>382</v>
      </c>
      <c r="F6" s="33">
        <f>(C6*1.5)*8</f>
        <v>114.60000000000001</v>
      </c>
      <c r="G6" s="33">
        <f t="shared" ref="G6:G16" si="1">E6+F6</f>
        <v>496.6</v>
      </c>
      <c r="H6" s="27"/>
      <c r="I6" s="27"/>
      <c r="J6" s="27"/>
      <c r="K6" s="27"/>
    </row>
    <row r="7" spans="1:11" x14ac:dyDescent="0.2">
      <c r="A7" s="1" t="s">
        <v>15</v>
      </c>
      <c r="B7" s="4">
        <v>3</v>
      </c>
      <c r="C7" s="5">
        <v>11.75</v>
      </c>
      <c r="D7" s="4">
        <v>50</v>
      </c>
      <c r="E7" s="33">
        <f t="shared" si="0"/>
        <v>470</v>
      </c>
      <c r="F7" s="33">
        <f>(C7*1.5)*10</f>
        <v>176.25</v>
      </c>
      <c r="G7" s="33">
        <f t="shared" si="1"/>
        <v>646.25</v>
      </c>
      <c r="H7" s="27"/>
      <c r="I7" s="27"/>
      <c r="J7" s="27"/>
      <c r="K7" s="27"/>
    </row>
    <row r="8" spans="1:11" x14ac:dyDescent="0.2">
      <c r="A8" s="1" t="s">
        <v>16</v>
      </c>
      <c r="B8" s="4">
        <v>1</v>
      </c>
      <c r="C8" s="5">
        <v>11.75</v>
      </c>
      <c r="D8" s="4">
        <v>35</v>
      </c>
      <c r="E8" s="33">
        <f>C8*35</f>
        <v>411.25</v>
      </c>
      <c r="F8" s="33">
        <v>0</v>
      </c>
      <c r="G8" s="33">
        <f t="shared" si="1"/>
        <v>411.25</v>
      </c>
      <c r="H8" s="27"/>
      <c r="I8" s="27"/>
      <c r="J8" s="27"/>
      <c r="K8" s="27"/>
    </row>
    <row r="9" spans="1:11" x14ac:dyDescent="0.2">
      <c r="A9" s="1" t="s">
        <v>17</v>
      </c>
      <c r="B9" s="4">
        <v>1</v>
      </c>
      <c r="C9" s="5">
        <v>10</v>
      </c>
      <c r="D9" s="4">
        <v>40</v>
      </c>
      <c r="E9" s="33">
        <f t="shared" si="0"/>
        <v>400</v>
      </c>
      <c r="F9" s="33">
        <v>0</v>
      </c>
      <c r="G9" s="33">
        <f t="shared" si="1"/>
        <v>400</v>
      </c>
      <c r="H9" s="27"/>
      <c r="I9" s="27"/>
      <c r="J9" s="27"/>
      <c r="K9" s="27"/>
    </row>
    <row r="10" spans="1:11" x14ac:dyDescent="0.2">
      <c r="A10" s="7" t="s">
        <v>18</v>
      </c>
      <c r="B10" s="8">
        <v>1</v>
      </c>
      <c r="C10" s="5">
        <v>9.5500000000000007</v>
      </c>
      <c r="D10" s="4">
        <v>44</v>
      </c>
      <c r="E10" s="33">
        <f t="shared" si="0"/>
        <v>382</v>
      </c>
      <c r="F10" s="33">
        <f>(C10*1.5)*4</f>
        <v>57.300000000000004</v>
      </c>
      <c r="G10" s="33">
        <f t="shared" si="1"/>
        <v>439.3</v>
      </c>
      <c r="H10" s="27"/>
      <c r="I10" s="27"/>
      <c r="J10" s="27"/>
      <c r="K10" s="27"/>
    </row>
    <row r="11" spans="1:11" x14ac:dyDescent="0.2">
      <c r="A11" s="1" t="s">
        <v>19</v>
      </c>
      <c r="B11" s="8">
        <v>3</v>
      </c>
      <c r="C11" s="5">
        <v>15.75</v>
      </c>
      <c r="D11" s="4">
        <v>40</v>
      </c>
      <c r="E11" s="33">
        <f t="shared" si="0"/>
        <v>630</v>
      </c>
      <c r="F11" s="33">
        <v>0</v>
      </c>
      <c r="G11" s="33">
        <f t="shared" si="1"/>
        <v>630</v>
      </c>
      <c r="H11" s="27"/>
      <c r="I11" s="27"/>
      <c r="J11" s="27"/>
      <c r="K11" s="27"/>
    </row>
    <row r="12" spans="1:11" x14ac:dyDescent="0.2">
      <c r="A12" s="1" t="s">
        <v>20</v>
      </c>
      <c r="B12" s="8">
        <v>2</v>
      </c>
      <c r="C12" s="5">
        <v>12.25</v>
      </c>
      <c r="D12" s="4">
        <v>20</v>
      </c>
      <c r="E12" s="33">
        <f>C12*20</f>
        <v>245</v>
      </c>
      <c r="F12" s="33">
        <v>0</v>
      </c>
      <c r="G12" s="33">
        <f t="shared" si="1"/>
        <v>245</v>
      </c>
      <c r="H12" s="27"/>
      <c r="I12" s="27"/>
      <c r="J12" s="27"/>
      <c r="K12" s="27"/>
    </row>
    <row r="13" spans="1:11" x14ac:dyDescent="0.2">
      <c r="A13" s="1" t="s">
        <v>21</v>
      </c>
      <c r="B13" s="8">
        <v>3</v>
      </c>
      <c r="C13" s="5">
        <v>13.35</v>
      </c>
      <c r="D13" s="4">
        <v>38</v>
      </c>
      <c r="E13" s="33">
        <f>C13*38</f>
        <v>507.3</v>
      </c>
      <c r="F13" s="33">
        <v>0</v>
      </c>
      <c r="G13" s="33">
        <f t="shared" si="1"/>
        <v>507.3</v>
      </c>
      <c r="H13" s="27"/>
      <c r="I13" s="27"/>
      <c r="J13" s="27"/>
      <c r="K13" s="27"/>
    </row>
    <row r="14" spans="1:11" x14ac:dyDescent="0.2">
      <c r="A14" s="1" t="s">
        <v>22</v>
      </c>
      <c r="B14" s="8">
        <v>2</v>
      </c>
      <c r="C14" s="5">
        <v>10</v>
      </c>
      <c r="D14" s="4">
        <v>45</v>
      </c>
      <c r="E14" s="33">
        <f>C14*40</f>
        <v>400</v>
      </c>
      <c r="F14" s="33">
        <f>(C14*1.5)*5</f>
        <v>75</v>
      </c>
      <c r="G14" s="33">
        <f t="shared" si="1"/>
        <v>475</v>
      </c>
      <c r="H14" s="27"/>
      <c r="I14" s="27"/>
      <c r="J14" s="27"/>
      <c r="K14" s="27"/>
    </row>
    <row r="15" spans="1:11" x14ac:dyDescent="0.2">
      <c r="A15" s="1" t="s">
        <v>23</v>
      </c>
      <c r="B15" s="8">
        <v>1</v>
      </c>
      <c r="C15" s="5">
        <v>9.9499999999999993</v>
      </c>
      <c r="D15" s="4">
        <v>15</v>
      </c>
      <c r="E15" s="33">
        <f>C15*15</f>
        <v>149.25</v>
      </c>
      <c r="F15" s="33">
        <v>0</v>
      </c>
      <c r="G15" s="33">
        <f t="shared" si="1"/>
        <v>149.25</v>
      </c>
      <c r="H15" s="27"/>
      <c r="I15" s="27"/>
      <c r="J15" s="27"/>
      <c r="K15" s="27"/>
    </row>
    <row r="16" spans="1:11" x14ac:dyDescent="0.2">
      <c r="A16" s="1" t="s">
        <v>24</v>
      </c>
      <c r="B16" s="8">
        <v>2</v>
      </c>
      <c r="C16" s="5">
        <v>11.75</v>
      </c>
      <c r="D16" s="4">
        <v>41</v>
      </c>
      <c r="E16" s="33">
        <f>C16*40</f>
        <v>470</v>
      </c>
      <c r="F16" s="33">
        <f>(C16*1.5)*1</f>
        <v>17.625</v>
      </c>
      <c r="G16" s="33">
        <f t="shared" si="1"/>
        <v>487.625</v>
      </c>
      <c r="H16" s="27"/>
      <c r="I16" s="27"/>
      <c r="J16" s="27"/>
      <c r="K16" s="27"/>
    </row>
    <row r="17" spans="1:12" x14ac:dyDescent="0.2">
      <c r="A17" s="9" t="s">
        <v>25</v>
      </c>
      <c r="E17" s="6"/>
      <c r="F17" s="6"/>
      <c r="G17" s="6"/>
      <c r="H17" s="6"/>
      <c r="I17" s="6"/>
      <c r="J17" s="6"/>
      <c r="K17" s="6"/>
    </row>
    <row r="20" spans="1:12" s="11" customFormat="1" ht="30" x14ac:dyDescent="0.25">
      <c r="A20" s="10" t="s">
        <v>26</v>
      </c>
      <c r="B20" s="3"/>
      <c r="C20" s="6"/>
      <c r="D20" s="3" t="s">
        <v>9</v>
      </c>
      <c r="E20" s="3" t="s">
        <v>27</v>
      </c>
      <c r="F20" s="6"/>
      <c r="H20" s="12" t="s">
        <v>28</v>
      </c>
      <c r="I20" s="3" t="s">
        <v>29</v>
      </c>
      <c r="J20" s="3" t="s">
        <v>8</v>
      </c>
      <c r="K20" s="3" t="s">
        <v>12</v>
      </c>
    </row>
    <row r="21" spans="1:12" ht="15" x14ac:dyDescent="0.25">
      <c r="A21" s="1" t="s">
        <v>30</v>
      </c>
      <c r="B21" s="13">
        <v>40</v>
      </c>
      <c r="D21" s="14">
        <v>0</v>
      </c>
      <c r="E21" s="15">
        <v>0.15</v>
      </c>
      <c r="H21" s="7" t="s">
        <v>31</v>
      </c>
      <c r="I21" s="6"/>
      <c r="J21" s="6"/>
      <c r="K21" s="6"/>
    </row>
    <row r="22" spans="1:12" ht="15" x14ac:dyDescent="0.25">
      <c r="A22" s="1" t="s">
        <v>32</v>
      </c>
      <c r="B22" s="16">
        <v>1.5</v>
      </c>
      <c r="D22" s="14">
        <v>250</v>
      </c>
      <c r="E22" s="15">
        <v>0.22</v>
      </c>
      <c r="H22" s="7" t="s">
        <v>33</v>
      </c>
      <c r="I22" s="6"/>
      <c r="J22" s="6"/>
      <c r="K22" s="6"/>
    </row>
    <row r="23" spans="1:12" ht="15" x14ac:dyDescent="0.25">
      <c r="A23" s="7" t="s">
        <v>34</v>
      </c>
      <c r="B23" s="17">
        <v>7.6499999999999999E-2</v>
      </c>
      <c r="D23" s="14">
        <v>300</v>
      </c>
      <c r="E23" s="15">
        <v>0.25</v>
      </c>
      <c r="H23" s="7" t="s">
        <v>35</v>
      </c>
      <c r="I23" s="6"/>
      <c r="J23" s="6"/>
      <c r="K23" s="6"/>
    </row>
    <row r="24" spans="1:12" ht="15" x14ac:dyDescent="0.25">
      <c r="A24" s="7" t="s">
        <v>36</v>
      </c>
      <c r="B24" s="18">
        <v>50</v>
      </c>
      <c r="D24" s="14">
        <v>450</v>
      </c>
      <c r="E24" s="15">
        <v>0.28000000000000003</v>
      </c>
    </row>
    <row r="25" spans="1:12" s="11" customFormat="1" x14ac:dyDescent="0.2">
      <c r="A25" s="6"/>
      <c r="B25" s="6"/>
      <c r="C25" s="6"/>
      <c r="D25" s="19">
        <v>525</v>
      </c>
      <c r="E25" s="20">
        <v>0.31</v>
      </c>
      <c r="F25" s="6"/>
      <c r="G25" s="6"/>
      <c r="H25" s="6"/>
      <c r="I25" s="6"/>
      <c r="J25" s="6"/>
    </row>
    <row r="26" spans="1:12" x14ac:dyDescent="0.2">
      <c r="K26" s="6"/>
      <c r="L26" s="6"/>
    </row>
    <row r="27" spans="1:12" ht="15" x14ac:dyDescent="0.25">
      <c r="A27" s="10" t="s">
        <v>37</v>
      </c>
      <c r="I27" s="21"/>
      <c r="J27" s="21"/>
      <c r="K27" s="21"/>
    </row>
    <row r="28" spans="1:12" x14ac:dyDescent="0.2">
      <c r="A28" s="30" t="s">
        <v>38</v>
      </c>
      <c r="B28" s="30"/>
      <c r="C28" s="30"/>
      <c r="D28" s="30"/>
      <c r="E28" s="30"/>
      <c r="F28" s="30"/>
      <c r="G28" s="30"/>
      <c r="I28" s="22"/>
      <c r="J28" s="7"/>
      <c r="K28" s="23"/>
    </row>
    <row r="29" spans="1:12" x14ac:dyDescent="0.2">
      <c r="A29" s="30" t="s">
        <v>39</v>
      </c>
      <c r="B29" s="30"/>
      <c r="C29" s="30"/>
      <c r="D29" s="30"/>
      <c r="E29" s="30"/>
      <c r="F29" s="30"/>
      <c r="G29" s="30"/>
      <c r="I29" s="24"/>
      <c r="J29" s="7"/>
      <c r="K29" s="23"/>
    </row>
    <row r="30" spans="1:12" x14ac:dyDescent="0.2">
      <c r="A30" s="30" t="s">
        <v>40</v>
      </c>
      <c r="B30" s="30"/>
      <c r="C30" s="30"/>
      <c r="D30" s="30"/>
      <c r="E30" s="30"/>
      <c r="F30" s="30"/>
      <c r="G30" s="30"/>
      <c r="I30" s="24"/>
      <c r="J30" s="7"/>
      <c r="K30" s="23"/>
    </row>
    <row r="31" spans="1:12" ht="27" customHeight="1" x14ac:dyDescent="0.2">
      <c r="A31" s="29" t="s">
        <v>41</v>
      </c>
      <c r="B31" s="29"/>
      <c r="C31" s="29"/>
      <c r="D31" s="29"/>
      <c r="E31" s="29"/>
      <c r="F31" s="29"/>
      <c r="G31" s="29"/>
      <c r="I31" s="25"/>
      <c r="J31" s="26"/>
      <c r="K31" s="23"/>
    </row>
    <row r="32" spans="1:12" ht="29.25" customHeight="1" x14ac:dyDescent="0.2">
      <c r="A32" s="29" t="s">
        <v>44</v>
      </c>
      <c r="B32" s="30"/>
      <c r="C32" s="30"/>
      <c r="D32" s="30"/>
      <c r="E32" s="30"/>
      <c r="F32" s="30"/>
      <c r="G32" s="30"/>
    </row>
    <row r="33" spans="1:7" x14ac:dyDescent="0.2">
      <c r="A33" s="30" t="s">
        <v>42</v>
      </c>
      <c r="B33" s="30"/>
      <c r="C33" s="30"/>
      <c r="D33" s="30"/>
      <c r="E33" s="30"/>
      <c r="F33" s="30"/>
      <c r="G33" s="30"/>
    </row>
    <row r="34" spans="1:7" x14ac:dyDescent="0.2">
      <c r="A34" s="30" t="s">
        <v>43</v>
      </c>
      <c r="B34" s="30"/>
      <c r="C34" s="30"/>
      <c r="D34" s="30"/>
      <c r="E34" s="30"/>
      <c r="F34" s="30"/>
      <c r="G34" s="30"/>
    </row>
    <row r="36" spans="1:7" ht="15" x14ac:dyDescent="0.25">
      <c r="A36" s="10" t="s">
        <v>45</v>
      </c>
    </row>
    <row r="37" spans="1:7" x14ac:dyDescent="0.2">
      <c r="A37" s="28" t="s">
        <v>46</v>
      </c>
    </row>
  </sheetData>
  <mergeCells count="9">
    <mergeCell ref="A32:G32"/>
    <mergeCell ref="A33:G33"/>
    <mergeCell ref="A34:G34"/>
    <mergeCell ref="A1:K1"/>
    <mergeCell ref="A2:K2"/>
    <mergeCell ref="A28:G28"/>
    <mergeCell ref="A29:G29"/>
    <mergeCell ref="A30:G30"/>
    <mergeCell ref="A31:G31"/>
  </mergeCells>
  <printOptions horizontalCentered="1"/>
  <pageMargins left="0.75" right="0.75" top="0.75" bottom="0.75" header="0.5" footer="0.5"/>
  <pageSetup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e02m1Payroll.xlsx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 Sang Lee</dc:creator>
  <cp:lastModifiedBy>Alexis Sowers</cp:lastModifiedBy>
  <dcterms:created xsi:type="dcterms:W3CDTF">2018-01-21T05:26:43Z</dcterms:created>
  <dcterms:modified xsi:type="dcterms:W3CDTF">2018-06-28T19:17:01Z</dcterms:modified>
</cp:coreProperties>
</file>